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GT\Relax\import\"/>
    </mc:Choice>
  </mc:AlternateContent>
  <xr:revisionPtr revIDLastSave="0" documentId="13_ncr:1_{0C2F1655-BEF7-4CC2-9EA1-15D3E0D7B56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LAX_SZAMLA_IMPORT" sheetId="1" r:id="rId1"/>
    <sheet name="PARTNERTORZS" sheetId="3" r:id="rId2"/>
    <sheet name="AFAKULCS" sheetId="2" r:id="rId3"/>
  </sheets>
  <calcPr calcId="181029"/>
</workbook>
</file>

<file path=xl/calcChain.xml><?xml version="1.0" encoding="utf-8"?>
<calcChain xmlns="http://schemas.openxmlformats.org/spreadsheetml/2006/main">
  <c r="Q4" i="1" l="1"/>
  <c r="P4" i="1"/>
  <c r="O4" i="1"/>
  <c r="N4" i="1"/>
  <c r="Q3" i="1"/>
  <c r="P3" i="1"/>
  <c r="O3" i="1"/>
  <c r="N3" i="1"/>
  <c r="Q2" i="1"/>
  <c r="P2" i="1"/>
  <c r="O2" i="1"/>
  <c r="N2" i="1"/>
  <c r="AA4" i="1"/>
  <c r="AA3" i="1"/>
  <c r="AA2" i="1"/>
  <c r="S2" i="1"/>
  <c r="T2" i="1"/>
  <c r="S3" i="1"/>
  <c r="T3" i="1"/>
  <c r="S4" i="1"/>
  <c r="T4" i="1"/>
  <c r="R3" i="1"/>
  <c r="R4" i="1"/>
  <c r="R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ExcelGuru</author>
  </authors>
  <commentList>
    <comment ref="X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ExcelGuru:</t>
        </r>
        <r>
          <rPr>
            <sz val="9"/>
            <color indexed="81"/>
            <rFont val="Tahoma"/>
            <family val="2"/>
            <charset val="238"/>
          </rPr>
          <t xml:space="preserve">
MEGNEVEZÉS, de ne ide írj, mert nev veszi át a RELAX!!!</t>
        </r>
      </text>
    </comment>
    <comment ref="AH1" authorId="0" shapeId="0" xr:uid="{FC4B12ED-172E-4D09-818C-CC27644B6513}">
      <text>
        <r>
          <rPr>
            <b/>
            <sz val="9"/>
            <color indexed="81"/>
            <rFont val="Tahoma"/>
            <family val="2"/>
            <charset val="238"/>
          </rPr>
          <t>ExcelGuru: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20"/>
            <color indexed="81"/>
            <rFont val="Tahoma"/>
            <family val="2"/>
            <charset val="238"/>
          </rPr>
          <t>KTGHELY IDE</t>
        </r>
      </text>
    </comment>
    <comment ref="AM1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ExcelGuru:</t>
        </r>
        <r>
          <rPr>
            <sz val="9"/>
            <color indexed="81"/>
            <rFont val="Tahoma"/>
            <family val="2"/>
            <charset val="238"/>
          </rPr>
          <t xml:space="preserve">
BC hez kell</t>
        </r>
      </text>
    </comment>
    <comment ref="AO2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ExcelGuru:</t>
        </r>
        <r>
          <rPr>
            <sz val="9"/>
            <color indexed="81"/>
            <rFont val="Tahoma"/>
            <family val="2"/>
            <charset val="238"/>
          </rPr>
          <t xml:space="preserve">
BChezkell</t>
        </r>
      </text>
    </comment>
  </commentList>
</comments>
</file>

<file path=xl/sharedStrings.xml><?xml version="1.0" encoding="utf-8"?>
<sst xmlns="http://schemas.openxmlformats.org/spreadsheetml/2006/main" count="199" uniqueCount="142">
  <si>
    <t>Számlaszám</t>
  </si>
  <si>
    <t>Számla típus</t>
  </si>
  <si>
    <t>Hivatkozási számlaszám</t>
  </si>
  <si>
    <t>Számla kelte</t>
  </si>
  <si>
    <t>Telj. időpontja</t>
  </si>
  <si>
    <t>Fiz. határidő</t>
  </si>
  <si>
    <t>Fizetés módja</t>
  </si>
  <si>
    <t>Rendelésszám</t>
  </si>
  <si>
    <t>Nyelv</t>
  </si>
  <si>
    <t>Devizanem</t>
  </si>
  <si>
    <t>Árfolyam bank</t>
  </si>
  <si>
    <t>Árfolyam</t>
  </si>
  <si>
    <t>Vevő neve</t>
  </si>
  <si>
    <t>Vevő irsz.</t>
  </si>
  <si>
    <t>Vevő város</t>
  </si>
  <si>
    <t>Vevő utca</t>
  </si>
  <si>
    <t>Vevő adószám</t>
  </si>
  <si>
    <t>Nettó összesen</t>
  </si>
  <si>
    <t>Áfa összesen</t>
  </si>
  <si>
    <t>Bruttó összesen</t>
  </si>
  <si>
    <t>Főkönyv vevő</t>
  </si>
  <si>
    <t>Főkönyv vevő azonosító</t>
  </si>
  <si>
    <t>Főkönyvi dátum</t>
  </si>
  <si>
    <t>Termék,szolgáltatás</t>
  </si>
  <si>
    <t>Mennyiség</t>
  </si>
  <si>
    <t>Mennyiségi egység</t>
  </si>
  <si>
    <t>Nettó egységár</t>
  </si>
  <si>
    <t>Áfakulcs</t>
  </si>
  <si>
    <t>Tétel nettó érték</t>
  </si>
  <si>
    <t>Tétel áfa érték</t>
  </si>
  <si>
    <t>Tétel bruttó érték</t>
  </si>
  <si>
    <t>Tétel árbevétel főkönyv</t>
  </si>
  <si>
    <t>Tétel árbevétel áfa</t>
  </si>
  <si>
    <t>Tétel gazdasági esemény</t>
  </si>
  <si>
    <t>Tétel áfa gazdasági esemény</t>
  </si>
  <si>
    <t>Tétel megjegyzés</t>
  </si>
  <si>
    <t>Tétel árrés áfaalap</t>
  </si>
  <si>
    <t>Áfateljesítés dátuma</t>
  </si>
  <si>
    <t>Iktatószám</t>
  </si>
  <si>
    <t>Számla megjegyzése</t>
  </si>
  <si>
    <t>BCID</t>
  </si>
  <si>
    <t>E-BR-2019-120838</t>
  </si>
  <si>
    <t>SZ</t>
  </si>
  <si>
    <t>bankkártya</t>
  </si>
  <si>
    <t>HUF</t>
  </si>
  <si>
    <t>Adevinta Classified Media Hungary Kft</t>
  </si>
  <si>
    <t>Budapest</t>
  </si>
  <si>
    <t>Váci út 49.</t>
  </si>
  <si>
    <t>14918618-2-41</t>
  </si>
  <si>
    <t>Hirdetési, reklámdíj 27%</t>
  </si>
  <si>
    <t>db</t>
  </si>
  <si>
    <t>Multirégió</t>
  </si>
  <si>
    <t>IKT/00477</t>
  </si>
  <si>
    <t>056465/1/2019</t>
  </si>
  <si>
    <t>Átutalás</t>
  </si>
  <si>
    <t>AGROBÁZIS Kft.</t>
  </si>
  <si>
    <t>Szeged</t>
  </si>
  <si>
    <t>Bakay Nándor u. 52.</t>
  </si>
  <si>
    <t>11082826-2-06</t>
  </si>
  <si>
    <t>Anyag vásárlása</t>
  </si>
  <si>
    <t>IKT/00348</t>
  </si>
  <si>
    <t>U2000035</t>
  </si>
  <si>
    <t>Készpénz</t>
  </si>
  <si>
    <t>Agrogalaxy Kft.</t>
  </si>
  <si>
    <t>Csányi László utca 32.</t>
  </si>
  <si>
    <t>25826124-2-41</t>
  </si>
  <si>
    <t>IKT/00641</t>
  </si>
  <si>
    <t>13.1</t>
  </si>
  <si>
    <t>NINCS</t>
  </si>
  <si>
    <t>2</t>
  </si>
  <si>
    <t/>
  </si>
  <si>
    <t>Mentes</t>
  </si>
  <si>
    <t>10</t>
  </si>
  <si>
    <t>Köz.egy.sp</t>
  </si>
  <si>
    <t>15</t>
  </si>
  <si>
    <t>szolgáltatás igénybevétel</t>
  </si>
  <si>
    <t>3. ország</t>
  </si>
  <si>
    <t>16.34</t>
  </si>
  <si>
    <t>termékértékesítés</t>
  </si>
  <si>
    <t>16.35</t>
  </si>
  <si>
    <t>szolgáltatásnyújt</t>
  </si>
  <si>
    <t>16.33</t>
  </si>
  <si>
    <t>Mezögazdasági vagy Vas és acél termék (100., 101. sorok)</t>
  </si>
  <si>
    <t>Fordított</t>
  </si>
  <si>
    <t>11.25</t>
  </si>
  <si>
    <t>Építöipar, munkaerökölcsönzés, 100.000,- Ft felett felszámolás esetén (54. sor)</t>
  </si>
  <si>
    <t>11.24</t>
  </si>
  <si>
    <t>Üvegházhatású gáz kibocsátására jogosító vagyoni értékü jog átruházása esetén fizetend? adó (53. sor</t>
  </si>
  <si>
    <t>11.23</t>
  </si>
  <si>
    <t>Hulladék után fizetendö adó (52. sor)</t>
  </si>
  <si>
    <t>11.22</t>
  </si>
  <si>
    <t>Ingatlan után fizetendö adó (51. sor)</t>
  </si>
  <si>
    <t>11.21</t>
  </si>
  <si>
    <t>EU mentes</t>
  </si>
  <si>
    <t>14.15</t>
  </si>
  <si>
    <t>27%-os termékbeszerzés</t>
  </si>
  <si>
    <t>14.14</t>
  </si>
  <si>
    <t>18%-os termékbeszerzés</t>
  </si>
  <si>
    <t>14.13</t>
  </si>
  <si>
    <t>5%-os termékbeszerzés</t>
  </si>
  <si>
    <t>14.12</t>
  </si>
  <si>
    <t>adómentes termékbeszerzés</t>
  </si>
  <si>
    <t>14.11</t>
  </si>
  <si>
    <t>14.10</t>
  </si>
  <si>
    <t>termékértékesít</t>
  </si>
  <si>
    <t>14.9</t>
  </si>
  <si>
    <t>arányosítandó</t>
  </si>
  <si>
    <t>27%-os</t>
  </si>
  <si>
    <t>13.32</t>
  </si>
  <si>
    <t>használt különbözeti ÁFA</t>
  </si>
  <si>
    <t>13.8</t>
  </si>
  <si>
    <t>eloleg</t>
  </si>
  <si>
    <t>13.7</t>
  </si>
  <si>
    <t>EVA alanytól</t>
  </si>
  <si>
    <t>13.6</t>
  </si>
  <si>
    <t>apport</t>
  </si>
  <si>
    <t>13.5</t>
  </si>
  <si>
    <t>tárgyieszköz</t>
  </si>
  <si>
    <t>13.4</t>
  </si>
  <si>
    <t>utazásszervez</t>
  </si>
  <si>
    <t>13.3</t>
  </si>
  <si>
    <t>göngyöleg</t>
  </si>
  <si>
    <t>13.2</t>
  </si>
  <si>
    <t xml:space="preserve">nincs </t>
  </si>
  <si>
    <t>18%-os</t>
  </si>
  <si>
    <t>12.31</t>
  </si>
  <si>
    <t>12.27</t>
  </si>
  <si>
    <t>nincs</t>
  </si>
  <si>
    <t>12.26</t>
  </si>
  <si>
    <t>12%-os fel</t>
  </si>
  <si>
    <t>8</t>
  </si>
  <si>
    <t xml:space="preserve"> 7%-os fel</t>
  </si>
  <si>
    <t>7</t>
  </si>
  <si>
    <t xml:space="preserve"> 5%-os</t>
  </si>
  <si>
    <t>5.36</t>
  </si>
  <si>
    <t>5.30</t>
  </si>
  <si>
    <t>5.29</t>
  </si>
  <si>
    <t>5.28</t>
  </si>
  <si>
    <t>ÁFA alábontás</t>
  </si>
  <si>
    <t>ÁFA tipus</t>
  </si>
  <si>
    <t>KÓD</t>
  </si>
  <si>
    <t>RELAX könyelő program ÁFA kódok billcity.hu-hoz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</si>
</sst>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006100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color rgb="FF9C57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0"/>
      <color rgb="FFFA7D00"/>
      <name val="Arial"/>
      <family val="2"/>
      <charset val="238"/>
    </font>
    <font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7F7F7F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11"/>
      <name val="Calibri"/>
      <family val="2"/>
      <charset val="238"/>
    </font>
    <font>
      <b/>
      <i/>
      <sz val="12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20"/>
      <color indexed="81"/>
      <name val="Tahoma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</cellStyleXfs>
  <cellXfs count="17">
    <xf numFmtId="0" fontId="0" fillId="0" borderId="0" xfId="0"/>
    <xf numFmtId="0" fontId="0" fillId="33" borderId="0" xfId="0" applyFill="1"/>
    <xf numFmtId="14" fontId="0" fillId="33" borderId="0" xfId="0" applyNumberFormat="1" applyFill="1"/>
    <xf numFmtId="0" fontId="0" fillId="34" borderId="0" xfId="0" applyFill="1"/>
    <xf numFmtId="0" fontId="0" fillId="0" borderId="0" xfId="0" applyFill="1"/>
    <xf numFmtId="16" fontId="0" fillId="33" borderId="0" xfId="0" quotePrefix="1" applyNumberFormat="1" applyFill="1"/>
    <xf numFmtId="0" fontId="20" fillId="0" borderId="0" xfId="42"/>
    <xf numFmtId="0" fontId="20" fillId="0" borderId="10" xfId="42" applyBorder="1"/>
    <xf numFmtId="0" fontId="21" fillId="0" borderId="10" xfId="42" applyFont="1" applyBorder="1" applyAlignment="1">
      <alignment horizontal="center"/>
    </xf>
    <xf numFmtId="0" fontId="22" fillId="0" borderId="10" xfId="42" applyFont="1" applyBorder="1"/>
    <xf numFmtId="0" fontId="23" fillId="0" borderId="10" xfId="42" applyFont="1" applyBorder="1" applyAlignment="1">
      <alignment horizontal="center"/>
    </xf>
    <xf numFmtId="49" fontId="23" fillId="0" borderId="10" xfId="42" applyNumberFormat="1" applyFont="1" applyBorder="1" applyAlignment="1">
      <alignment horizontal="center"/>
    </xf>
    <xf numFmtId="0" fontId="24" fillId="0" borderId="10" xfId="42" applyFont="1" applyBorder="1"/>
    <xf numFmtId="49" fontId="25" fillId="0" borderId="10" xfId="42" applyNumberFormat="1" applyFont="1" applyBorder="1" applyAlignment="1">
      <alignment horizontal="center"/>
    </xf>
    <xf numFmtId="0" fontId="26" fillId="0" borderId="10" xfId="42" applyFont="1" applyBorder="1" applyAlignment="1">
      <alignment horizontal="center"/>
    </xf>
    <xf numFmtId="0" fontId="27" fillId="0" borderId="0" xfId="42" applyFont="1"/>
    <xf numFmtId="0" fontId="17" fillId="33" borderId="0" xfId="0" applyFont="1" applyFill="1"/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 xr:uid="{7D2F20E2-139F-4F18-827A-07CA96948DF8}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812801</xdr:colOff>
      <xdr:row>40</xdr:row>
      <xdr:rowOff>15876</xdr:rowOff>
    </xdr:from>
    <xdr:ext cx="4692650" cy="4126486"/>
    <xdr:pic>
      <xdr:nvPicPr>
        <xdr:cNvPr id="2" name="Kép 1">
          <a:extLst>
            <a:ext uri="{FF2B5EF4-FFF2-40B4-BE49-F238E27FC236}">
              <a16:creationId xmlns:a16="http://schemas.microsoft.com/office/drawing/2014/main" id="{D2B04480-0FD0-46D0-8EE3-8C952221B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376" y="7635876"/>
          <a:ext cx="4692650" cy="4126486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AO4"/>
  <sheetViews>
    <sheetView tabSelected="1" workbookViewId="0">
      <selection activeCell="A4" sqref="A4"/>
    </sheetView>
  </sheetViews>
  <sheetFormatPr defaultRowHeight="12.75" x14ac:dyDescent="0.2"/>
  <cols>
    <col min="1" max="2" width="16.7109375" style="4" bestFit="1" customWidth="1"/>
    <col min="3" max="3" width="22" style="4" bestFit="1" customWidth="1"/>
    <col min="4" max="4" width="11.85546875" style="4" bestFit="1" customWidth="1"/>
    <col min="5" max="5" width="12.42578125" style="4" bestFit="1" customWidth="1"/>
    <col min="6" max="6" width="11.28515625" style="4" bestFit="1" customWidth="1"/>
    <col min="7" max="7" width="12.7109375" style="4" bestFit="1" customWidth="1"/>
    <col min="8" max="8" width="13.42578125" style="4" bestFit="1" customWidth="1"/>
    <col min="9" max="9" width="5.42578125" style="4" bestFit="1" customWidth="1"/>
    <col min="10" max="10" width="10" style="4" bestFit="1" customWidth="1"/>
    <col min="11" max="11" width="12.85546875" style="4" bestFit="1" customWidth="1"/>
    <col min="12" max="12" width="8.28515625" style="4" bestFit="1" customWidth="1"/>
    <col min="13" max="13" width="33.140625" style="4" bestFit="1" customWidth="1"/>
    <col min="14" max="14" width="9.140625" style="4"/>
    <col min="15" max="15" width="9.85546875" style="4" bestFit="1" customWidth="1"/>
    <col min="16" max="16" width="20.28515625" style="4" bestFit="1" customWidth="1"/>
    <col min="17" max="17" width="13.28515625" style="4" bestFit="1" customWidth="1"/>
    <col min="18" max="18" width="14.140625" style="4" bestFit="1" customWidth="1"/>
    <col min="19" max="19" width="12.28515625" style="4" bestFit="1" customWidth="1"/>
    <col min="20" max="20" width="14.7109375" style="4" bestFit="1" customWidth="1"/>
    <col min="21" max="21" width="11.85546875" style="4" bestFit="1" customWidth="1"/>
    <col min="22" max="22" width="20.7109375" style="4" bestFit="1" customWidth="1"/>
    <col min="23" max="23" width="14.140625" style="4" bestFit="1" customWidth="1"/>
    <col min="24" max="24" width="21.5703125" style="4" bestFit="1" customWidth="1"/>
    <col min="25" max="25" width="10" style="4" bestFit="1" customWidth="1"/>
    <col min="26" max="26" width="17.28515625" style="4" bestFit="1" customWidth="1"/>
    <col min="27" max="27" width="13.7109375" style="4" bestFit="1" customWidth="1"/>
    <col min="28" max="28" width="8.140625" style="4" bestFit="1" customWidth="1"/>
    <col min="29" max="29" width="14.5703125" style="4" bestFit="1" customWidth="1"/>
    <col min="30" max="30" width="12.7109375" style="4" bestFit="1" customWidth="1"/>
    <col min="31" max="31" width="15.140625" style="4" bestFit="1" customWidth="1"/>
    <col min="32" max="32" width="19.85546875" style="4" bestFit="1" customWidth="1"/>
    <col min="33" max="33" width="16" style="4" bestFit="1" customWidth="1"/>
    <col min="34" max="35" width="25.7109375" style="4" bestFit="1" customWidth="1"/>
    <col min="36" max="36" width="15.7109375" style="4" bestFit="1" customWidth="1"/>
    <col min="37" max="37" width="16.28515625" style="4" bestFit="1" customWidth="1"/>
    <col min="38" max="38" width="18.140625" style="4" bestFit="1" customWidth="1"/>
    <col min="39" max="39" width="10.140625" style="4" bestFit="1" customWidth="1"/>
    <col min="40" max="40" width="19.140625" style="4" bestFit="1" customWidth="1"/>
    <col min="41" max="41" width="8" style="4" bestFit="1" customWidth="1"/>
    <col min="42" max="16384" width="9.140625" style="4"/>
  </cols>
  <sheetData>
    <row r="1" spans="1:41" customFormat="1" x14ac:dyDescent="0.2">
      <c r="A1" s="1" t="s">
        <v>0</v>
      </c>
      <c r="B1" s="1" t="s">
        <v>1</v>
      </c>
      <c r="C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t="s">
        <v>7</v>
      </c>
      <c r="I1" t="s">
        <v>8</v>
      </c>
      <c r="J1" s="1" t="s">
        <v>9</v>
      </c>
      <c r="K1" t="s">
        <v>10</v>
      </c>
      <c r="L1" s="4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4" t="s">
        <v>17</v>
      </c>
      <c r="S1" s="4" t="s">
        <v>18</v>
      </c>
      <c r="T1" s="1" t="s">
        <v>19</v>
      </c>
      <c r="U1" s="4" t="s">
        <v>20</v>
      </c>
      <c r="V1" t="s">
        <v>21</v>
      </c>
      <c r="W1" t="s">
        <v>22</v>
      </c>
      <c r="X1" s="4" t="s">
        <v>23</v>
      </c>
      <c r="Y1" t="s">
        <v>24</v>
      </c>
      <c r="Z1" t="s">
        <v>25</v>
      </c>
      <c r="AA1" t="s">
        <v>26</v>
      </c>
      <c r="AB1" s="1" t="s">
        <v>27</v>
      </c>
      <c r="AC1" t="s">
        <v>28</v>
      </c>
      <c r="AD1" t="s">
        <v>29</v>
      </c>
      <c r="AE1" s="1" t="s">
        <v>30</v>
      </c>
      <c r="AF1" s="1" t="s">
        <v>31</v>
      </c>
      <c r="AG1" t="s">
        <v>32</v>
      </c>
      <c r="AH1" s="3" t="s">
        <v>33</v>
      </c>
      <c r="AI1" s="4" t="s">
        <v>34</v>
      </c>
      <c r="AJ1" s="1" t="s">
        <v>35</v>
      </c>
      <c r="AK1" t="s">
        <v>36</v>
      </c>
      <c r="AL1" s="1" t="s">
        <v>37</v>
      </c>
      <c r="AM1" s="3" t="s">
        <v>38</v>
      </c>
      <c r="AN1" s="4" t="s">
        <v>39</v>
      </c>
      <c r="AO1" s="3" t="s">
        <v>40</v>
      </c>
    </row>
    <row r="2" spans="1:41" customFormat="1" x14ac:dyDescent="0.2">
      <c r="A2" s="1" t="s">
        <v>41</v>
      </c>
      <c r="B2" s="1" t="s">
        <v>42</v>
      </c>
      <c r="D2" s="2">
        <v>43561</v>
      </c>
      <c r="E2" s="2">
        <v>43561</v>
      </c>
      <c r="F2" s="2">
        <v>43561</v>
      </c>
      <c r="G2" s="1" t="s">
        <v>43</v>
      </c>
      <c r="J2" s="1" t="s">
        <v>44</v>
      </c>
      <c r="L2" s="4">
        <v>1</v>
      </c>
      <c r="M2" s="1" t="s">
        <v>45</v>
      </c>
      <c r="N2" s="16">
        <f>VLOOKUP($M2,PARTNERTORZS!$A:$W,2,FALSE)</f>
        <v>1134</v>
      </c>
      <c r="O2" s="16" t="str">
        <f>VLOOKUP($M2,PARTNERTORZS!$A:$W,3,FALSE)</f>
        <v>Budapest</v>
      </c>
      <c r="P2" s="16" t="str">
        <f>VLOOKUP($M2,PARTNERTORZS!$A:$W,4,FALSE)</f>
        <v>Váci út 49.</v>
      </c>
      <c r="Q2" s="16" t="str">
        <f>VLOOKUP($M2,PARTNERTORZS!$A:$W,5,FALSE)</f>
        <v>14918618-2-41</v>
      </c>
      <c r="R2" s="4">
        <f t="shared" ref="R2:T4" si="0">SUMIFS(AC:AC,$A:$A,$A2,$M:$M,$M2)</f>
        <v>1323</v>
      </c>
      <c r="S2" s="4">
        <f t="shared" si="0"/>
        <v>357</v>
      </c>
      <c r="T2" s="16">
        <f t="shared" si="0"/>
        <v>1680</v>
      </c>
      <c r="U2" s="4"/>
      <c r="X2" s="4" t="s">
        <v>49</v>
      </c>
      <c r="Y2">
        <v>1</v>
      </c>
      <c r="Z2" t="s">
        <v>50</v>
      </c>
      <c r="AA2">
        <f>AC2</f>
        <v>1323</v>
      </c>
      <c r="AB2" s="5" t="s">
        <v>67</v>
      </c>
      <c r="AC2">
        <v>1323</v>
      </c>
      <c r="AD2">
        <v>357</v>
      </c>
      <c r="AE2" s="1">
        <v>1680</v>
      </c>
      <c r="AF2" s="1">
        <v>524000</v>
      </c>
      <c r="AH2" s="3"/>
      <c r="AI2" s="4"/>
      <c r="AJ2" s="1" t="s">
        <v>51</v>
      </c>
      <c r="AL2" s="2">
        <v>43561</v>
      </c>
      <c r="AM2" s="3" t="s">
        <v>52</v>
      </c>
      <c r="AN2" s="4"/>
      <c r="AO2" s="3">
        <v>1367323</v>
      </c>
    </row>
    <row r="3" spans="1:41" customFormat="1" x14ac:dyDescent="0.2">
      <c r="A3" s="1" t="s">
        <v>53</v>
      </c>
      <c r="B3" s="1" t="s">
        <v>42</v>
      </c>
      <c r="D3" s="2">
        <v>43754</v>
      </c>
      <c r="E3" s="2">
        <v>43754</v>
      </c>
      <c r="F3" s="2">
        <v>43763</v>
      </c>
      <c r="G3" s="1" t="s">
        <v>54</v>
      </c>
      <c r="J3" s="1" t="s">
        <v>44</v>
      </c>
      <c r="L3" s="4">
        <v>1</v>
      </c>
      <c r="M3" s="1" t="s">
        <v>55</v>
      </c>
      <c r="N3" s="16">
        <f>VLOOKUP($M3,PARTNERTORZS!$A:$W,2,FALSE)</f>
        <v>6724</v>
      </c>
      <c r="O3" s="16" t="str">
        <f>VLOOKUP($M3,PARTNERTORZS!$A:$W,3,FALSE)</f>
        <v>Szeged</v>
      </c>
      <c r="P3" s="16" t="str">
        <f>VLOOKUP($M3,PARTNERTORZS!$A:$W,4,FALSE)</f>
        <v>Bakay Nándor u. 52.</v>
      </c>
      <c r="Q3" s="16" t="str">
        <f>VLOOKUP($M3,PARTNERTORZS!$A:$W,5,FALSE)</f>
        <v>11082826-2-06</v>
      </c>
      <c r="R3" s="4">
        <f t="shared" si="0"/>
        <v>47910</v>
      </c>
      <c r="S3" s="4">
        <f t="shared" si="0"/>
        <v>12936</v>
      </c>
      <c r="T3" s="16">
        <f t="shared" si="0"/>
        <v>60846</v>
      </c>
      <c r="U3" s="4"/>
      <c r="X3" s="4" t="s">
        <v>59</v>
      </c>
      <c r="Y3">
        <v>1</v>
      </c>
      <c r="Z3" t="s">
        <v>50</v>
      </c>
      <c r="AA3">
        <f t="shared" ref="AA3:AA4" si="1">AC3</f>
        <v>47910</v>
      </c>
      <c r="AB3" s="5" t="s">
        <v>67</v>
      </c>
      <c r="AC3">
        <v>47910</v>
      </c>
      <c r="AD3">
        <v>12936</v>
      </c>
      <c r="AE3" s="1">
        <v>60846</v>
      </c>
      <c r="AF3" s="1">
        <v>511100</v>
      </c>
      <c r="AH3" s="3"/>
      <c r="AI3" s="4"/>
      <c r="AJ3" s="1" t="s">
        <v>59</v>
      </c>
      <c r="AL3" s="2">
        <v>43754</v>
      </c>
      <c r="AM3" s="3" t="s">
        <v>60</v>
      </c>
      <c r="AN3" s="4"/>
      <c r="AO3" s="3">
        <v>1268336</v>
      </c>
    </row>
    <row r="4" spans="1:41" customFormat="1" x14ac:dyDescent="0.2">
      <c r="A4" s="1" t="s">
        <v>61</v>
      </c>
      <c r="B4" s="1" t="s">
        <v>42</v>
      </c>
      <c r="D4" s="2">
        <v>43844</v>
      </c>
      <c r="E4" s="2">
        <v>43844</v>
      </c>
      <c r="F4" s="2">
        <v>43844</v>
      </c>
      <c r="G4" s="1" t="s">
        <v>62</v>
      </c>
      <c r="J4" s="1" t="s">
        <v>44</v>
      </c>
      <c r="L4" s="4">
        <v>1</v>
      </c>
      <c r="M4" s="1" t="s">
        <v>63</v>
      </c>
      <c r="N4" s="16">
        <f>VLOOKUP($M4,PARTNERTORZS!$A:$W,2,FALSE)</f>
        <v>1043</v>
      </c>
      <c r="O4" s="16" t="str">
        <f>VLOOKUP($M4,PARTNERTORZS!$A:$W,3,FALSE)</f>
        <v>Budapest</v>
      </c>
      <c r="P4" s="16" t="str">
        <f>VLOOKUP($M4,PARTNERTORZS!$A:$W,4,FALSE)</f>
        <v>Csányi László utca 32.</v>
      </c>
      <c r="Q4" s="16" t="str">
        <f>VLOOKUP($M4,PARTNERTORZS!$A:$W,5,FALSE)</f>
        <v>25826124-2-41</v>
      </c>
      <c r="R4" s="4">
        <f t="shared" si="0"/>
        <v>17409</v>
      </c>
      <c r="S4" s="4">
        <f t="shared" si="0"/>
        <v>4701</v>
      </c>
      <c r="T4" s="16">
        <f t="shared" si="0"/>
        <v>22110</v>
      </c>
      <c r="U4" s="4"/>
      <c r="X4" s="4" t="s">
        <v>59</v>
      </c>
      <c r="Y4">
        <v>1</v>
      </c>
      <c r="Z4" t="s">
        <v>50</v>
      </c>
      <c r="AA4">
        <f t="shared" si="1"/>
        <v>17409</v>
      </c>
      <c r="AB4" s="5" t="s">
        <v>67</v>
      </c>
      <c r="AC4">
        <v>17409</v>
      </c>
      <c r="AD4">
        <v>4701</v>
      </c>
      <c r="AE4" s="1">
        <v>22110</v>
      </c>
      <c r="AF4" s="1">
        <v>511100</v>
      </c>
      <c r="AH4" s="3"/>
      <c r="AI4" s="4"/>
      <c r="AJ4" s="1" t="s">
        <v>59</v>
      </c>
      <c r="AL4" s="2">
        <v>43844</v>
      </c>
      <c r="AM4" s="3" t="s">
        <v>66</v>
      </c>
      <c r="AN4" s="4"/>
      <c r="AO4" s="3">
        <v>1624738</v>
      </c>
    </row>
  </sheetData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FD1F4F-4552-4109-BD93-1EC21F71E06C}">
          <x14:formula1>
            <xm:f>AFAKULCS!$A$4:$A$39</xm:f>
          </x14:formula1>
          <xm:sqref>AB2:AB4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0AB5C-D055-43DF-AD60-A6BA4F1AD13A}">
  <dimension ref="A1:E4"/>
  <sheetViews>
    <sheetView topLeftCell="G1" workbookViewId="0">
      <selection activeCell="A2" sqref="A2:E4"/>
    </sheetView>
  </sheetViews>
  <sheetFormatPr defaultRowHeight="12.75" x14ac:dyDescent="0.2"/>
  <sheetData>
    <row r="1" spans="1:5" x14ac:dyDescent="0.2">
      <c r="A1" s="1" t="s">
        <v>12</v>
      </c>
      <c r="B1" s="1" t="s">
        <v>13</v>
      </c>
      <c r="C1" s="1" t="s">
        <v>14</v>
      </c>
      <c r="D1" s="1" t="s">
        <v>15</v>
      </c>
      <c r="E1" s="1" t="s">
        <v>16</v>
      </c>
    </row>
    <row r="2" spans="1:5" x14ac:dyDescent="0.2">
      <c r="A2" s="1" t="s">
        <v>45</v>
      </c>
      <c r="B2" s="1">
        <v>1134</v>
      </c>
      <c r="C2" s="1" t="s">
        <v>46</v>
      </c>
      <c r="D2" s="1" t="s">
        <v>47</v>
      </c>
      <c r="E2" s="1" t="s">
        <v>48</v>
      </c>
    </row>
    <row r="3" spans="1:5" x14ac:dyDescent="0.2">
      <c r="A3" s="1" t="s">
        <v>55</v>
      </c>
      <c r="B3" s="1">
        <v>6724</v>
      </c>
      <c r="C3" s="1" t="s">
        <v>56</v>
      </c>
      <c r="D3" s="1" t="s">
        <v>57</v>
      </c>
      <c r="E3" s="1" t="s">
        <v>58</v>
      </c>
    </row>
    <row r="4" spans="1:5" x14ac:dyDescent="0.2">
      <c r="A4" s="1" t="s">
        <v>63</v>
      </c>
      <c r="B4" s="1">
        <v>1043</v>
      </c>
      <c r="C4" s="1" t="s">
        <v>46</v>
      </c>
      <c r="D4" s="1" t="s">
        <v>64</v>
      </c>
      <c r="E4" s="1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35B8E-FC7D-4596-83DB-46A3FF14B662}">
  <sheetPr codeName="Munka2">
    <pageSetUpPr fitToPage="1"/>
  </sheetPr>
  <dimension ref="A1:C39"/>
  <sheetViews>
    <sheetView topLeftCell="A18" zoomScaleNormal="100" workbookViewId="0">
      <selection activeCell="C8" sqref="C8"/>
    </sheetView>
  </sheetViews>
  <sheetFormatPr defaultRowHeight="15" customHeight="1" x14ac:dyDescent="0.25"/>
  <cols>
    <col min="1" max="1" width="8.5703125" style="6" customWidth="1"/>
    <col min="2" max="2" width="12.28515625" style="6" customWidth="1"/>
    <col min="3" max="3" width="92.7109375" style="6" bestFit="1" customWidth="1"/>
    <col min="4" max="16384" width="9.140625" style="6"/>
  </cols>
  <sheetData>
    <row r="1" spans="1:3" ht="15" customHeight="1" x14ac:dyDescent="0.25">
      <c r="A1" s="15" t="s">
        <v>141</v>
      </c>
    </row>
    <row r="3" spans="1:3" ht="15" customHeight="1" x14ac:dyDescent="0.25">
      <c r="A3" s="14" t="s">
        <v>140</v>
      </c>
      <c r="B3" s="14" t="s">
        <v>139</v>
      </c>
      <c r="C3" s="14" t="s">
        <v>138</v>
      </c>
    </row>
    <row r="4" spans="1:3" ht="15" customHeight="1" x14ac:dyDescent="0.25">
      <c r="A4" s="8" t="s">
        <v>137</v>
      </c>
      <c r="B4" s="7" t="s">
        <v>133</v>
      </c>
      <c r="C4" s="7" t="s">
        <v>127</v>
      </c>
    </row>
    <row r="5" spans="1:3" ht="15" customHeight="1" x14ac:dyDescent="0.25">
      <c r="A5" s="10" t="s">
        <v>136</v>
      </c>
      <c r="B5" s="9" t="s">
        <v>133</v>
      </c>
      <c r="C5" s="9" t="s">
        <v>121</v>
      </c>
    </row>
    <row r="6" spans="1:3" ht="15" customHeight="1" x14ac:dyDescent="0.25">
      <c r="A6" s="11" t="s">
        <v>135</v>
      </c>
      <c r="B6" s="9" t="s">
        <v>133</v>
      </c>
      <c r="C6" s="9" t="s">
        <v>106</v>
      </c>
    </row>
    <row r="7" spans="1:3" ht="15" customHeight="1" x14ac:dyDescent="0.25">
      <c r="A7" s="13" t="s">
        <v>134</v>
      </c>
      <c r="B7" s="12" t="s">
        <v>133</v>
      </c>
      <c r="C7" s="12" t="s">
        <v>117</v>
      </c>
    </row>
    <row r="8" spans="1:3" ht="15" customHeight="1" x14ac:dyDescent="0.25">
      <c r="A8" s="8" t="s">
        <v>132</v>
      </c>
      <c r="B8" s="7" t="s">
        <v>131</v>
      </c>
      <c r="C8" s="7" t="s">
        <v>70</v>
      </c>
    </row>
    <row r="9" spans="1:3" ht="15" customHeight="1" x14ac:dyDescent="0.25">
      <c r="A9" s="8" t="s">
        <v>130</v>
      </c>
      <c r="B9" s="7" t="s">
        <v>129</v>
      </c>
      <c r="C9" s="7" t="s">
        <v>70</v>
      </c>
    </row>
    <row r="10" spans="1:3" ht="15" customHeight="1" x14ac:dyDescent="0.25">
      <c r="A10" s="8" t="s">
        <v>128</v>
      </c>
      <c r="B10" s="7" t="s">
        <v>124</v>
      </c>
      <c r="C10" s="7" t="s">
        <v>127</v>
      </c>
    </row>
    <row r="11" spans="1:3" ht="15" customHeight="1" x14ac:dyDescent="0.25">
      <c r="A11" s="10" t="s">
        <v>126</v>
      </c>
      <c r="B11" s="9" t="s">
        <v>124</v>
      </c>
      <c r="C11" s="9" t="s">
        <v>121</v>
      </c>
    </row>
    <row r="12" spans="1:3" ht="15" customHeight="1" x14ac:dyDescent="0.25">
      <c r="A12" s="11" t="s">
        <v>125</v>
      </c>
      <c r="B12" s="9" t="s">
        <v>124</v>
      </c>
      <c r="C12" s="9" t="s">
        <v>106</v>
      </c>
    </row>
    <row r="13" spans="1:3" ht="15" customHeight="1" x14ac:dyDescent="0.25">
      <c r="A13" s="10" t="s">
        <v>67</v>
      </c>
      <c r="B13" s="9" t="s">
        <v>107</v>
      </c>
      <c r="C13" s="9" t="s">
        <v>123</v>
      </c>
    </row>
    <row r="14" spans="1:3" ht="15" customHeight="1" x14ac:dyDescent="0.25">
      <c r="A14" s="10" t="s">
        <v>122</v>
      </c>
      <c r="B14" s="9" t="s">
        <v>107</v>
      </c>
      <c r="C14" s="9" t="s">
        <v>121</v>
      </c>
    </row>
    <row r="15" spans="1:3" ht="15" customHeight="1" x14ac:dyDescent="0.25">
      <c r="A15" s="10" t="s">
        <v>120</v>
      </c>
      <c r="B15" s="9" t="s">
        <v>107</v>
      </c>
      <c r="C15" s="9" t="s">
        <v>119</v>
      </c>
    </row>
    <row r="16" spans="1:3" ht="15" customHeight="1" x14ac:dyDescent="0.25">
      <c r="A16" s="10" t="s">
        <v>118</v>
      </c>
      <c r="B16" s="9" t="s">
        <v>107</v>
      </c>
      <c r="C16" s="9" t="s">
        <v>117</v>
      </c>
    </row>
    <row r="17" spans="1:3" ht="15" customHeight="1" x14ac:dyDescent="0.25">
      <c r="A17" s="10" t="s">
        <v>116</v>
      </c>
      <c r="B17" s="9" t="s">
        <v>107</v>
      </c>
      <c r="C17" s="9" t="s">
        <v>115</v>
      </c>
    </row>
    <row r="18" spans="1:3" ht="15" customHeight="1" x14ac:dyDescent="0.25">
      <c r="A18" s="10" t="s">
        <v>114</v>
      </c>
      <c r="B18" s="9" t="s">
        <v>107</v>
      </c>
      <c r="C18" s="9" t="s">
        <v>113</v>
      </c>
    </row>
    <row r="19" spans="1:3" ht="15" customHeight="1" x14ac:dyDescent="0.25">
      <c r="A19" s="10" t="s">
        <v>112</v>
      </c>
      <c r="B19" s="9" t="s">
        <v>107</v>
      </c>
      <c r="C19" s="9" t="s">
        <v>111</v>
      </c>
    </row>
    <row r="20" spans="1:3" ht="15" customHeight="1" x14ac:dyDescent="0.25">
      <c r="A20" s="10" t="s">
        <v>110</v>
      </c>
      <c r="B20" s="9" t="s">
        <v>107</v>
      </c>
      <c r="C20" s="9" t="s">
        <v>109</v>
      </c>
    </row>
    <row r="21" spans="1:3" ht="15" customHeight="1" x14ac:dyDescent="0.25">
      <c r="A21" s="10" t="s">
        <v>108</v>
      </c>
      <c r="B21" s="9" t="s">
        <v>107</v>
      </c>
      <c r="C21" s="9" t="s">
        <v>106</v>
      </c>
    </row>
    <row r="22" spans="1:3" ht="15" customHeight="1" x14ac:dyDescent="0.25">
      <c r="A22" s="10" t="s">
        <v>105</v>
      </c>
      <c r="B22" s="9" t="s">
        <v>93</v>
      </c>
      <c r="C22" s="9" t="s">
        <v>104</v>
      </c>
    </row>
    <row r="23" spans="1:3" ht="15" customHeight="1" x14ac:dyDescent="0.25">
      <c r="A23" s="10" t="s">
        <v>103</v>
      </c>
      <c r="B23" s="9" t="s">
        <v>93</v>
      </c>
      <c r="C23" s="9" t="s">
        <v>80</v>
      </c>
    </row>
    <row r="24" spans="1:3" ht="15" customHeight="1" x14ac:dyDescent="0.25">
      <c r="A24" s="10" t="s">
        <v>102</v>
      </c>
      <c r="B24" s="9" t="s">
        <v>93</v>
      </c>
      <c r="C24" s="9" t="s">
        <v>101</v>
      </c>
    </row>
    <row r="25" spans="1:3" ht="15" customHeight="1" x14ac:dyDescent="0.25">
      <c r="A25" s="10" t="s">
        <v>100</v>
      </c>
      <c r="B25" s="9" t="s">
        <v>93</v>
      </c>
      <c r="C25" s="9" t="s">
        <v>99</v>
      </c>
    </row>
    <row r="26" spans="1:3" ht="15" customHeight="1" x14ac:dyDescent="0.25">
      <c r="A26" s="10" t="s">
        <v>98</v>
      </c>
      <c r="B26" s="9" t="s">
        <v>93</v>
      </c>
      <c r="C26" s="9" t="s">
        <v>97</v>
      </c>
    </row>
    <row r="27" spans="1:3" ht="15" customHeight="1" x14ac:dyDescent="0.25">
      <c r="A27" s="10" t="s">
        <v>96</v>
      </c>
      <c r="B27" s="9" t="s">
        <v>93</v>
      </c>
      <c r="C27" s="9" t="s">
        <v>95</v>
      </c>
    </row>
    <row r="28" spans="1:3" ht="15" customHeight="1" x14ac:dyDescent="0.25">
      <c r="A28" s="10" t="s">
        <v>94</v>
      </c>
      <c r="B28" s="9" t="s">
        <v>93</v>
      </c>
      <c r="C28" s="9" t="s">
        <v>75</v>
      </c>
    </row>
    <row r="29" spans="1:3" ht="15" customHeight="1" x14ac:dyDescent="0.25">
      <c r="A29" s="10" t="s">
        <v>92</v>
      </c>
      <c r="B29" s="9" t="s">
        <v>83</v>
      </c>
      <c r="C29" s="9" t="s">
        <v>91</v>
      </c>
    </row>
    <row r="30" spans="1:3" ht="15" customHeight="1" x14ac:dyDescent="0.25">
      <c r="A30" s="10" t="s">
        <v>90</v>
      </c>
      <c r="B30" s="9" t="s">
        <v>83</v>
      </c>
      <c r="C30" s="9" t="s">
        <v>89</v>
      </c>
    </row>
    <row r="31" spans="1:3" ht="15" customHeight="1" x14ac:dyDescent="0.25">
      <c r="A31" s="10" t="s">
        <v>88</v>
      </c>
      <c r="B31" s="9" t="s">
        <v>83</v>
      </c>
      <c r="C31" s="9" t="s">
        <v>87</v>
      </c>
    </row>
    <row r="32" spans="1:3" ht="15" customHeight="1" x14ac:dyDescent="0.25">
      <c r="A32" s="10" t="s">
        <v>86</v>
      </c>
      <c r="B32" s="9" t="s">
        <v>83</v>
      </c>
      <c r="C32" s="9" t="s">
        <v>85</v>
      </c>
    </row>
    <row r="33" spans="1:3" ht="15" customHeight="1" x14ac:dyDescent="0.25">
      <c r="A33" s="10" t="s">
        <v>84</v>
      </c>
      <c r="B33" s="9" t="s">
        <v>83</v>
      </c>
      <c r="C33" s="9" t="s">
        <v>82</v>
      </c>
    </row>
    <row r="34" spans="1:3" ht="15" customHeight="1" x14ac:dyDescent="0.25">
      <c r="A34" s="10" t="s">
        <v>81</v>
      </c>
      <c r="B34" s="9" t="s">
        <v>76</v>
      </c>
      <c r="C34" s="9" t="s">
        <v>80</v>
      </c>
    </row>
    <row r="35" spans="1:3" ht="15" customHeight="1" x14ac:dyDescent="0.25">
      <c r="A35" s="10" t="s">
        <v>79</v>
      </c>
      <c r="B35" s="9" t="s">
        <v>76</v>
      </c>
      <c r="C35" s="9" t="s">
        <v>78</v>
      </c>
    </row>
    <row r="36" spans="1:3" ht="15" customHeight="1" x14ac:dyDescent="0.25">
      <c r="A36" s="10" t="s">
        <v>77</v>
      </c>
      <c r="B36" s="9" t="s">
        <v>76</v>
      </c>
      <c r="C36" s="9" t="s">
        <v>75</v>
      </c>
    </row>
    <row r="37" spans="1:3" ht="15" customHeight="1" x14ac:dyDescent="0.25">
      <c r="A37" s="8" t="s">
        <v>74</v>
      </c>
      <c r="B37" s="7" t="s">
        <v>73</v>
      </c>
      <c r="C37" s="7" t="s">
        <v>70</v>
      </c>
    </row>
    <row r="38" spans="1:3" ht="15" customHeight="1" x14ac:dyDescent="0.25">
      <c r="A38" s="8" t="s">
        <v>72</v>
      </c>
      <c r="B38" s="7" t="s">
        <v>71</v>
      </c>
      <c r="C38" s="7" t="s">
        <v>70</v>
      </c>
    </row>
    <row r="39" spans="1:3" ht="15" customHeight="1" x14ac:dyDescent="0.25">
      <c r="A39" s="8" t="s">
        <v>69</v>
      </c>
      <c r="B39" s="7" t="s">
        <v>68</v>
      </c>
      <c r="C39" s="7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RELAX_SZAMLA_IMPORT</vt:lpstr>
      <vt:lpstr>PARTNERTORZS</vt:lpstr>
      <vt:lpstr>AFAKULCS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ExcelGuru</cp:lastModifiedBy>
  <dcterms:created xsi:type="dcterms:W3CDTF">2020-03-10T12:14:20Z</dcterms:created>
  <dcterms:modified xsi:type="dcterms:W3CDTF">2021-02-23T07:34:32Z</dcterms:modified>
</cp:coreProperties>
</file>